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10" windowWidth="13020" windowHeight="8010"/>
  </bookViews>
  <sheets>
    <sheet name="2014" sheetId="2" r:id="rId1"/>
  </sheets>
  <definedNames>
    <definedName name="_xlnm.Print_Titles" localSheetId="0">'2014'!$3:$4</definedName>
  </definedNames>
  <calcPr calcId="145621"/>
</workbook>
</file>

<file path=xl/calcChain.xml><?xml version="1.0" encoding="utf-8"?>
<calcChain xmlns="http://schemas.openxmlformats.org/spreadsheetml/2006/main">
  <c r="D14" i="2" l="1"/>
  <c r="G41" i="2"/>
  <c r="E41" i="2"/>
  <c r="F41" i="2"/>
  <c r="E40" i="2"/>
  <c r="F40" i="2"/>
  <c r="G40" i="2"/>
  <c r="G38" i="2"/>
  <c r="D38" i="2"/>
  <c r="H37" i="2"/>
  <c r="H36" i="2"/>
  <c r="E31" i="2"/>
  <c r="F31" i="2"/>
  <c r="G31" i="2"/>
  <c r="D31" i="2"/>
  <c r="E30" i="2"/>
  <c r="F30" i="2"/>
  <c r="G30" i="2"/>
  <c r="E29" i="2"/>
  <c r="F29" i="2"/>
  <c r="G29" i="2"/>
  <c r="H28" i="2"/>
  <c r="H27" i="2"/>
  <c r="H26" i="2"/>
  <c r="H25" i="2"/>
  <c r="H24" i="2"/>
  <c r="G21" i="2"/>
  <c r="D21" i="2"/>
  <c r="H20" i="2"/>
  <c r="H19" i="2"/>
  <c r="E15" i="2"/>
  <c r="F15" i="2"/>
  <c r="G15" i="2"/>
  <c r="D15" i="2"/>
  <c r="E14" i="2"/>
  <c r="F14" i="2"/>
  <c r="G14" i="2"/>
  <c r="E13" i="2"/>
  <c r="F13" i="2"/>
  <c r="G13" i="2"/>
  <c r="D13" i="2"/>
  <c r="H12" i="2"/>
  <c r="H11" i="2"/>
  <c r="H10" i="2"/>
  <c r="H9" i="2"/>
  <c r="H6" i="2"/>
  <c r="E7" i="2"/>
  <c r="F7" i="2"/>
  <c r="G7" i="2"/>
  <c r="D7" i="2"/>
  <c r="H21" i="2" l="1"/>
  <c r="H31" i="2"/>
  <c r="G39" i="2"/>
  <c r="H15" i="2"/>
  <c r="H14" i="2"/>
  <c r="H13" i="2"/>
  <c r="E38" i="2"/>
  <c r="H38" i="2" s="1"/>
  <c r="F38" i="2"/>
  <c r="D23" i="2"/>
  <c r="D17" i="2"/>
  <c r="D41" i="2" s="1"/>
  <c r="D40" i="2" l="1"/>
  <c r="D30" i="2"/>
  <c r="D29" i="2"/>
  <c r="H29" i="2" s="1"/>
  <c r="H23" i="2"/>
  <c r="H40" i="2" s="1"/>
  <c r="H17" i="2"/>
  <c r="H41" i="2" s="1"/>
  <c r="E21" i="2"/>
  <c r="F21" i="2"/>
  <c r="F39" i="2" s="1"/>
  <c r="D39" i="2" l="1"/>
  <c r="H30" i="2"/>
  <c r="H7" i="2"/>
  <c r="H39" i="2" s="1"/>
  <c r="E39" i="2"/>
</calcChain>
</file>

<file path=xl/sharedStrings.xml><?xml version="1.0" encoding="utf-8"?>
<sst xmlns="http://schemas.openxmlformats.org/spreadsheetml/2006/main" count="72" uniqueCount="47">
  <si>
    <t>2014 год</t>
  </si>
  <si>
    <t>2015 год</t>
  </si>
  <si>
    <t>2016 год</t>
  </si>
  <si>
    <t>Предупреждение распространения инфекционных заболеваний на территории Златоустовского городского округа</t>
  </si>
  <si>
    <t>Обеспечение полноценным питанием детей от 1 года до 2-х лет из малообеспеченных семей и детей, рожденных от ВИЧ- инфицированных матерей</t>
  </si>
  <si>
    <t>Проведение ремонтных работ и противопожарных мероприятий в учреждениях здравоохранения</t>
  </si>
  <si>
    <t>Приобретение основных средств</t>
  </si>
  <si>
    <t>областной бюджет</t>
  </si>
  <si>
    <t>Наименование мероприятий программы</t>
  </si>
  <si>
    <t>Объем бюджетных ассигнований (тыс.руб.)</t>
  </si>
  <si>
    <t>итого</t>
  </si>
  <si>
    <t>источник финансирования</t>
  </si>
  <si>
    <t>Ожидаемый результат</t>
  </si>
  <si>
    <t>местный бюджет</t>
  </si>
  <si>
    <t xml:space="preserve">1. Соответствие деятельности учреждений здравоохранения порядкам и стандартам оказания медицинской помощи. 
2. Реализация дифференцированного подхода к организации  в рамках первичной медико-санитарной помощи профилактических осмотров и диспансеризации населения, в том числе детей, в целях обеспечения  своевременного выявления заболеваний.                                 
3. Развитие системы медицинской профилактики             
неинфекционных заболеваний и формирование здорового образа жизни у населения Златоустовского городского округа, в том числе снижение распространенности наиболее значимых факторов риска.
</t>
  </si>
  <si>
    <t>Повышение результативности мероприятий по профилактике абортов</t>
  </si>
  <si>
    <t>Повышение эффективности функционирования системы здравоохранения</t>
  </si>
  <si>
    <t xml:space="preserve">1. Создание здоровых и безопасных, благоприятных и культурных условий пребывания пациентов и работы персонала в учреждениях здравоохранения.   
2. Приведение помещений учреждений здравоохранения в соответствие с требованиями надзорных органов.                                                
</t>
  </si>
  <si>
    <t xml:space="preserve">Организация оказания специализированной медицинской помощи детскому и взрослому населению Златоустовского городского округа </t>
  </si>
  <si>
    <t>1) 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помощи"</t>
  </si>
  <si>
    <t>Организация оказания первичной медико-санитарной помощи населению Златоустовского городского округа</t>
  </si>
  <si>
    <t>3) подпрограмма "Совершенствование службы родовспоможения "</t>
  </si>
  <si>
    <t>Развитие медицинской профилактики и формирование здорового образа жизни у населения Златоустовского городского округа</t>
  </si>
  <si>
    <t>Организации оказания медицинской помощи в центре медико-социальной поддержки беременных, оказавшихся в трудной жизненной ситуации</t>
  </si>
  <si>
    <t xml:space="preserve">4) подпрограмма "Совершенствование организации методического, правового и информационно-аналитического сопровождения учреждений здравоохранения" </t>
  </si>
  <si>
    <t xml:space="preserve">Организация и контроль за качеством оказания медицинской помощи населению Златоустовского городского округа </t>
  </si>
  <si>
    <t>Организация планирования, мониторинга и  контроля деятельности учреждений здравоохранения Златоустовского городского округа</t>
  </si>
  <si>
    <t>Предоставление муниципального служебного жилья</t>
  </si>
  <si>
    <t>без финансирования</t>
  </si>
  <si>
    <t xml:space="preserve">Повышение квалификации врачей </t>
  </si>
  <si>
    <t>Представление работников к присвоению им почетных званий</t>
  </si>
  <si>
    <t>1.Привлечение специалистов в муниципальные учреждения здравоохранения для обеспечения потребности во врачебных кадрах путем создания системы социально - экономической поддержки специалистов с целью создания благоприятных условий для жизни и профессиональной деятельности врачей и их семей;</t>
  </si>
  <si>
    <t>6) подпрограмма "Совершенствование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округа"</t>
  </si>
  <si>
    <t>Итого</t>
  </si>
  <si>
    <t>2017 год</t>
  </si>
  <si>
    <t>Всего по муниципальной программе, в том числе:</t>
  </si>
  <si>
    <t xml:space="preserve"> № п/п</t>
  </si>
  <si>
    <t>Итого, в том числе</t>
  </si>
  <si>
    <t>Приобретение транспорта для учреждений здравоохранения Златоустовского городского округа</t>
  </si>
  <si>
    <t>2) подпрограмма "Профилактика заболеваний и формирование здорового образа жизни. Развитие первичной медико-санитарной помощи"</t>
  </si>
  <si>
    <t>5) подпрограмма "Развитие и укрепление материально-технической базы учреждений здравоохранения Златоустовского городского округа"</t>
  </si>
  <si>
    <t>2.Повышение статуса специалистов за счет их профессиональной подготовки и переподготовки для работы в новых экономических условиях, с целью сохранения доступности и повышения качества медицинской помощи, улучшения и развития новых методов диагностики и лечения;
3.Повышение престижа и социальной значимости профессии врача.</t>
  </si>
  <si>
    <t xml:space="preserve">1.Соответствие деятельности учреждений здравоохранения порядкам и стандартам оказания медицинской помощи.           2.Снижение уровня смертности от ишемической болезни сердца и инсульта. 3.Увеличение пятилетней выживаемости больных со злокачественными новообразованиями.
4. Совершенствование оказания  скорой медицинской помощи населению Златоустовского городского округа.                                 5. Совершенствование оказания медицинской помощи детям.                                                                  </t>
  </si>
  <si>
    <t xml:space="preserve">Приложение 1 к муниципальной Программе "Развитие </t>
  </si>
  <si>
    <t>здравоохранения Златоустовского городского округа"</t>
  </si>
  <si>
    <t>Предоставление ежемесячных социальных выплат в размере 1700 руб. молодым специалистам, работающим в муниципальных учреждениях здравоохранения Златоустовского городского округа</t>
  </si>
  <si>
    <t>Предоставление единовременной социальной выплаты в размере 200,0 тыс. руб. молодым специалистам, получившим высшее профессиональное медицинское образование и впервые принятым на работу в муниципальные бюджетные учреждения здравоохранения Златоустовского городского округа по полученной специальности в течение года после окончания образовательного учреждения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</si>
</sst>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2" fillId="0" borderId="1" xfId="0" applyFont="1" applyBorder="1"/>
    <xf numFmtId="0" fontId="3" fillId="0" borderId="0" xfId="0" applyFont="1" applyAlignment="1">
      <alignment horizontal="justify"/>
    </xf>
    <xf numFmtId="0" fontId="3" fillId="0" borderId="6" xfId="0" applyFont="1" applyBorder="1" applyAlignment="1">
      <alignment wrapText="1"/>
    </xf>
    <xf numFmtId="0" fontId="3" fillId="0" borderId="6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2" fontId="3" fillId="0" borderId="2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/>
    </xf>
    <xf numFmtId="0" fontId="3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6" xfId="0" applyFont="1" applyBorder="1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43" fontId="3" fillId="0" borderId="1" xfId="2" applyFont="1" applyBorder="1" applyAlignment="1">
      <alignment horizontal="right" vertical="center" wrapText="1"/>
    </xf>
    <xf numFmtId="43" fontId="3" fillId="0" borderId="2" xfId="2" applyFont="1" applyBorder="1" applyAlignment="1">
      <alignment horizontal="right" vertical="center" wrapText="1"/>
    </xf>
    <xf numFmtId="0" fontId="3" fillId="0" borderId="8" xfId="0" applyFont="1" applyBorder="1" applyAlignment="1">
      <alignment wrapText="1"/>
    </xf>
    <xf numFmtId="0" fontId="3" fillId="0" borderId="0" xfId="0" applyFont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4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4" fontId="3" fillId="0" borderId="1" xfId="0" applyNumberFormat="1" applyFont="1" applyBorder="1"/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3"/>
  <sheetViews>
    <sheetView tabSelected="1" zoomScale="60" zoomScaleNormal="60" workbookViewId="0">
      <pane xSplit="1" ySplit="5" topLeftCell="B33" activePane="bottomRight" state="frozen"/>
      <selection pane="topRight" activeCell="B1" sqref="B1"/>
      <selection pane="bottomLeft" activeCell="A6" sqref="A6"/>
      <selection pane="bottomRight" activeCell="C45" sqref="C45"/>
    </sheetView>
  </sheetViews>
  <sheetFormatPr defaultRowHeight="14.5" x14ac:dyDescent="0.35"/>
  <cols>
    <col min="1" max="1" width="4.1796875" customWidth="1"/>
    <col min="2" max="2" width="49.54296875" customWidth="1"/>
    <col min="3" max="3" width="12.26953125" customWidth="1"/>
    <col min="4" max="7" width="10.54296875" customWidth="1"/>
    <col min="8" max="8" width="11.54296875" customWidth="1"/>
    <col min="9" max="9" width="45.7265625" customWidth="1"/>
  </cols>
  <sheetData>
    <row r="1" spans="1:12" ht="15.5" x14ac:dyDescent="0.35">
      <c r="A1" s="1"/>
      <c r="B1" s="1"/>
      <c r="C1" s="1"/>
      <c r="D1" s="1"/>
      <c r="E1" s="1"/>
      <c r="F1" s="1"/>
      <c r="G1" s="49" t="s">
        <v>43</v>
      </c>
      <c r="J1" s="1"/>
      <c r="K1" s="1"/>
      <c r="L1" s="1"/>
    </row>
    <row r="2" spans="1:12" ht="15.5" x14ac:dyDescent="0.35">
      <c r="A2" s="1"/>
      <c r="B2" s="1"/>
      <c r="C2" s="1"/>
      <c r="D2" s="1"/>
      <c r="E2" s="1"/>
      <c r="F2" s="1"/>
      <c r="G2" s="50" t="s">
        <v>44</v>
      </c>
      <c r="I2" s="48"/>
      <c r="J2" s="1"/>
      <c r="K2" s="1"/>
      <c r="L2" s="1"/>
    </row>
    <row r="3" spans="1:12" ht="15.75" customHeight="1" x14ac:dyDescent="0.35">
      <c r="A3" s="59" t="s">
        <v>36</v>
      </c>
      <c r="B3" s="59" t="s">
        <v>8</v>
      </c>
      <c r="C3" s="58" t="s">
        <v>9</v>
      </c>
      <c r="D3" s="58"/>
      <c r="E3" s="58"/>
      <c r="F3" s="58"/>
      <c r="G3" s="58"/>
      <c r="H3" s="58"/>
      <c r="I3" s="59" t="s">
        <v>12</v>
      </c>
      <c r="J3" s="1"/>
      <c r="K3" s="1"/>
      <c r="L3" s="1"/>
    </row>
    <row r="4" spans="1:12" ht="46.5" x14ac:dyDescent="0.35">
      <c r="A4" s="59"/>
      <c r="B4" s="59"/>
      <c r="C4" s="19" t="s">
        <v>11</v>
      </c>
      <c r="D4" s="21" t="s">
        <v>0</v>
      </c>
      <c r="E4" s="21" t="s">
        <v>1</v>
      </c>
      <c r="F4" s="21" t="s">
        <v>2</v>
      </c>
      <c r="G4" s="43" t="s">
        <v>34</v>
      </c>
      <c r="H4" s="21" t="s">
        <v>10</v>
      </c>
      <c r="I4" s="59"/>
      <c r="J4" s="1"/>
      <c r="K4" s="1"/>
      <c r="L4" s="1"/>
    </row>
    <row r="5" spans="1:12" ht="40" customHeight="1" x14ac:dyDescent="0.35">
      <c r="A5" s="60" t="s">
        <v>19</v>
      </c>
      <c r="B5" s="60"/>
      <c r="C5" s="60"/>
      <c r="D5" s="60"/>
      <c r="E5" s="60"/>
      <c r="F5" s="60"/>
      <c r="G5" s="60"/>
      <c r="H5" s="60"/>
      <c r="I5" s="60"/>
      <c r="J5" s="1"/>
      <c r="K5" s="1"/>
      <c r="L5" s="1"/>
    </row>
    <row r="6" spans="1:12" ht="201" customHeight="1" x14ac:dyDescent="0.35">
      <c r="A6" s="18">
        <v>1</v>
      </c>
      <c r="B6" s="4" t="s">
        <v>18</v>
      </c>
      <c r="C6" s="5" t="s">
        <v>7</v>
      </c>
      <c r="D6" s="30">
        <v>25089.18</v>
      </c>
      <c r="E6" s="30">
        <v>14761.3</v>
      </c>
      <c r="F6" s="30">
        <v>14761.3</v>
      </c>
      <c r="G6" s="30">
        <v>14761.3</v>
      </c>
      <c r="H6" s="30">
        <f>D6+E6+F6+G6</f>
        <v>69373.08</v>
      </c>
      <c r="I6" s="45" t="s">
        <v>42</v>
      </c>
      <c r="J6" s="1"/>
      <c r="K6" s="1"/>
      <c r="L6" s="1"/>
    </row>
    <row r="7" spans="1:12" ht="20.25" customHeight="1" x14ac:dyDescent="0.35">
      <c r="A7" s="3"/>
      <c r="B7" s="44" t="s">
        <v>33</v>
      </c>
      <c r="C7" s="5"/>
      <c r="D7" s="30">
        <f>D6</f>
        <v>25089.18</v>
      </c>
      <c r="E7" s="30">
        <f t="shared" ref="E7:H7" si="0">E6</f>
        <v>14761.3</v>
      </c>
      <c r="F7" s="30">
        <f t="shared" si="0"/>
        <v>14761.3</v>
      </c>
      <c r="G7" s="30">
        <f t="shared" si="0"/>
        <v>14761.3</v>
      </c>
      <c r="H7" s="30">
        <f t="shared" si="0"/>
        <v>69373.08</v>
      </c>
      <c r="I7" s="2"/>
      <c r="J7" s="1"/>
      <c r="K7" s="1"/>
      <c r="L7" s="1"/>
    </row>
    <row r="8" spans="1:12" ht="18.75" customHeight="1" x14ac:dyDescent="0.35">
      <c r="A8" s="61" t="s">
        <v>39</v>
      </c>
      <c r="B8" s="62"/>
      <c r="C8" s="62"/>
      <c r="D8" s="62"/>
      <c r="E8" s="62"/>
      <c r="F8" s="62"/>
      <c r="G8" s="62"/>
      <c r="H8" s="62"/>
      <c r="I8" s="63"/>
      <c r="J8" s="1"/>
      <c r="K8" s="1"/>
      <c r="L8" s="1"/>
    </row>
    <row r="9" spans="1:12" ht="65.25" customHeight="1" x14ac:dyDescent="0.35">
      <c r="A9" s="18">
        <v>3</v>
      </c>
      <c r="B9" s="14" t="s">
        <v>20</v>
      </c>
      <c r="C9" s="5" t="s">
        <v>7</v>
      </c>
      <c r="D9" s="36">
        <v>3993.3</v>
      </c>
      <c r="E9" s="30">
        <v>2550</v>
      </c>
      <c r="F9" s="30">
        <v>2550</v>
      </c>
      <c r="G9" s="30">
        <v>2550</v>
      </c>
      <c r="H9" s="30">
        <f>D9+E9+F9+G9</f>
        <v>11643.3</v>
      </c>
      <c r="I9" s="74" t="s">
        <v>14</v>
      </c>
      <c r="J9" s="1"/>
      <c r="K9" s="1"/>
      <c r="L9" s="1"/>
    </row>
    <row r="10" spans="1:12" ht="64.5" customHeight="1" x14ac:dyDescent="0.35">
      <c r="A10" s="18">
        <v>4</v>
      </c>
      <c r="B10" s="14" t="s">
        <v>22</v>
      </c>
      <c r="C10" s="11" t="s">
        <v>7</v>
      </c>
      <c r="D10" s="36">
        <v>7646.9</v>
      </c>
      <c r="E10" s="30">
        <v>8400</v>
      </c>
      <c r="F10" s="30">
        <v>8400</v>
      </c>
      <c r="G10" s="30">
        <v>8400</v>
      </c>
      <c r="H10" s="30">
        <f>D10+E10+F10+G10</f>
        <v>32846.9</v>
      </c>
      <c r="I10" s="75"/>
      <c r="J10" s="1"/>
      <c r="K10" s="1"/>
      <c r="L10" s="1"/>
    </row>
    <row r="11" spans="1:12" ht="54.75" customHeight="1" x14ac:dyDescent="0.35">
      <c r="A11" s="18">
        <v>5</v>
      </c>
      <c r="B11" s="14" t="s">
        <v>3</v>
      </c>
      <c r="C11" s="5" t="s">
        <v>13</v>
      </c>
      <c r="D11" s="30">
        <v>510</v>
      </c>
      <c r="E11" s="46">
        <v>0</v>
      </c>
      <c r="F11" s="46">
        <v>0</v>
      </c>
      <c r="G11" s="46">
        <v>0</v>
      </c>
      <c r="H11" s="30">
        <f>D11+E11+F11+G11</f>
        <v>510</v>
      </c>
      <c r="I11" s="75"/>
      <c r="J11" s="1"/>
      <c r="K11" s="1"/>
      <c r="L11" s="1"/>
    </row>
    <row r="12" spans="1:12" ht="77.5" customHeight="1" x14ac:dyDescent="0.35">
      <c r="A12" s="18">
        <v>6</v>
      </c>
      <c r="B12" s="14" t="s">
        <v>4</v>
      </c>
      <c r="C12" s="5" t="s">
        <v>13</v>
      </c>
      <c r="D12" s="30">
        <v>1790</v>
      </c>
      <c r="E12" s="46">
        <v>0</v>
      </c>
      <c r="F12" s="46">
        <v>0</v>
      </c>
      <c r="G12" s="46">
        <v>0</v>
      </c>
      <c r="H12" s="30">
        <f>D12+E12+F12+G12</f>
        <v>1790</v>
      </c>
      <c r="I12" s="76"/>
      <c r="J12" s="1"/>
      <c r="K12" s="1"/>
      <c r="L12" s="1"/>
    </row>
    <row r="13" spans="1:12" ht="24" customHeight="1" x14ac:dyDescent="0.35">
      <c r="A13" s="3"/>
      <c r="B13" s="23" t="s">
        <v>37</v>
      </c>
      <c r="C13" s="5"/>
      <c r="D13" s="30">
        <f>D12+D11+D9+D10</f>
        <v>13940.2</v>
      </c>
      <c r="E13" s="30">
        <f t="shared" ref="E13:G13" si="1">E12+E11+E9+E10</f>
        <v>10950</v>
      </c>
      <c r="F13" s="30">
        <f t="shared" si="1"/>
        <v>10950</v>
      </c>
      <c r="G13" s="30">
        <f t="shared" si="1"/>
        <v>10950</v>
      </c>
      <c r="H13" s="30">
        <f>D13+E13+F13+G13</f>
        <v>46790.2</v>
      </c>
      <c r="I13" s="42"/>
      <c r="J13" s="1"/>
      <c r="K13" s="1"/>
      <c r="L13" s="1"/>
    </row>
    <row r="14" spans="1:12" ht="20.25" customHeight="1" x14ac:dyDescent="0.35">
      <c r="A14" s="3"/>
      <c r="B14" s="23" t="s">
        <v>13</v>
      </c>
      <c r="C14" s="23"/>
      <c r="D14" s="30">
        <f>D11+D12</f>
        <v>2300</v>
      </c>
      <c r="E14" s="46">
        <f t="shared" ref="E14:G14" si="2">E11+E12</f>
        <v>0</v>
      </c>
      <c r="F14" s="46">
        <f t="shared" si="2"/>
        <v>0</v>
      </c>
      <c r="G14" s="46">
        <f t="shared" si="2"/>
        <v>0</v>
      </c>
      <c r="H14" s="30">
        <f>H11+H12</f>
        <v>2300</v>
      </c>
      <c r="I14" s="6"/>
      <c r="J14" s="1"/>
      <c r="K14" s="1"/>
      <c r="L14" s="1"/>
    </row>
    <row r="15" spans="1:12" ht="20.25" customHeight="1" x14ac:dyDescent="0.35">
      <c r="A15" s="3"/>
      <c r="B15" s="23" t="s">
        <v>7</v>
      </c>
      <c r="C15" s="23"/>
      <c r="D15" s="30">
        <f>D9+D10</f>
        <v>11640.2</v>
      </c>
      <c r="E15" s="30">
        <f t="shared" ref="E15:G15" si="3">E9+E10</f>
        <v>10950</v>
      </c>
      <c r="F15" s="30">
        <f t="shared" si="3"/>
        <v>10950</v>
      </c>
      <c r="G15" s="30">
        <f t="shared" si="3"/>
        <v>10950</v>
      </c>
      <c r="H15" s="30">
        <f>H9+H10</f>
        <v>44490.2</v>
      </c>
      <c r="I15" s="22"/>
      <c r="J15" s="1"/>
      <c r="K15" s="1"/>
      <c r="L15" s="1"/>
    </row>
    <row r="16" spans="1:12" ht="20.25" customHeight="1" x14ac:dyDescent="0.35">
      <c r="A16" s="61" t="s">
        <v>21</v>
      </c>
      <c r="B16" s="62"/>
      <c r="C16" s="62"/>
      <c r="D16" s="62"/>
      <c r="E16" s="62"/>
      <c r="F16" s="62"/>
      <c r="G16" s="62"/>
      <c r="H16" s="62"/>
      <c r="I16" s="63"/>
      <c r="J16" s="1"/>
      <c r="K16" s="1"/>
      <c r="L16" s="1"/>
    </row>
    <row r="17" spans="1:12" ht="53" customHeight="1" x14ac:dyDescent="0.35">
      <c r="A17" s="18">
        <v>7</v>
      </c>
      <c r="B17" s="8" t="s">
        <v>23</v>
      </c>
      <c r="C17" s="5" t="s">
        <v>7</v>
      </c>
      <c r="D17" s="30">
        <f>627.1-127.2</f>
        <v>499.90000000000003</v>
      </c>
      <c r="E17" s="30">
        <v>410</v>
      </c>
      <c r="F17" s="30">
        <v>410</v>
      </c>
      <c r="G17" s="30">
        <v>410</v>
      </c>
      <c r="H17" s="30">
        <f>D17+E17+F17+G17</f>
        <v>1729.9</v>
      </c>
      <c r="I17" s="37" t="s">
        <v>15</v>
      </c>
      <c r="J17" s="1"/>
      <c r="K17" s="1"/>
      <c r="L17" s="1"/>
    </row>
    <row r="18" spans="1:12" s="41" customFormat="1" ht="23.25" customHeight="1" x14ac:dyDescent="0.35">
      <c r="A18" s="77" t="s">
        <v>24</v>
      </c>
      <c r="B18" s="78"/>
      <c r="C18" s="78"/>
      <c r="D18" s="78"/>
      <c r="E18" s="78"/>
      <c r="F18" s="78"/>
      <c r="G18" s="78"/>
      <c r="H18" s="78"/>
      <c r="I18" s="79"/>
      <c r="J18" s="40"/>
      <c r="K18" s="40"/>
      <c r="L18" s="40"/>
    </row>
    <row r="19" spans="1:12" ht="50.25" customHeight="1" x14ac:dyDescent="0.35">
      <c r="A19" s="19">
        <v>8</v>
      </c>
      <c r="B19" s="14" t="s">
        <v>26</v>
      </c>
      <c r="C19" s="16" t="s">
        <v>7</v>
      </c>
      <c r="D19" s="30">
        <v>12360.6</v>
      </c>
      <c r="E19" s="30">
        <v>19802.599999999999</v>
      </c>
      <c r="F19" s="30">
        <v>20152.599999999999</v>
      </c>
      <c r="G19" s="30">
        <v>20152.599999999999</v>
      </c>
      <c r="H19" s="30">
        <f>D19+E19+F19+G19</f>
        <v>72468.399999999994</v>
      </c>
      <c r="I19" s="56" t="s">
        <v>16</v>
      </c>
      <c r="J19" s="1"/>
      <c r="K19" s="1"/>
      <c r="L19" s="1"/>
    </row>
    <row r="20" spans="1:12" ht="55.5" customHeight="1" x14ac:dyDescent="0.35">
      <c r="A20" s="20">
        <v>9</v>
      </c>
      <c r="B20" s="15" t="s">
        <v>25</v>
      </c>
      <c r="C20" s="17" t="s">
        <v>7</v>
      </c>
      <c r="D20" s="31">
        <v>3341.2</v>
      </c>
      <c r="E20" s="31">
        <v>4010</v>
      </c>
      <c r="F20" s="31">
        <v>4010</v>
      </c>
      <c r="G20" s="31">
        <v>4010</v>
      </c>
      <c r="H20" s="31">
        <f>D20+E20+F20+G20</f>
        <v>15371.2</v>
      </c>
      <c r="I20" s="80"/>
      <c r="J20" s="1"/>
      <c r="K20" s="1"/>
      <c r="L20" s="1"/>
    </row>
    <row r="21" spans="1:12" ht="22.5" customHeight="1" x14ac:dyDescent="0.35">
      <c r="A21" s="3"/>
      <c r="B21" s="14" t="s">
        <v>33</v>
      </c>
      <c r="C21" s="16"/>
      <c r="D21" s="30">
        <f>D19+D20</f>
        <v>15701.8</v>
      </c>
      <c r="E21" s="30">
        <f t="shared" ref="E21:G21" si="4">E19+E20</f>
        <v>23812.6</v>
      </c>
      <c r="F21" s="30">
        <f t="shared" si="4"/>
        <v>24162.6</v>
      </c>
      <c r="G21" s="30">
        <f t="shared" si="4"/>
        <v>24162.6</v>
      </c>
      <c r="H21" s="30">
        <f>H19+H20</f>
        <v>87839.599999999991</v>
      </c>
      <c r="I21" s="34"/>
      <c r="J21" s="1"/>
      <c r="K21" s="1"/>
      <c r="L21" s="1"/>
    </row>
    <row r="22" spans="1:12" ht="28.5" customHeight="1" x14ac:dyDescent="0.35">
      <c r="A22" s="61" t="s">
        <v>40</v>
      </c>
      <c r="B22" s="62"/>
      <c r="C22" s="62"/>
      <c r="D22" s="62"/>
      <c r="E22" s="62"/>
      <c r="F22" s="62"/>
      <c r="G22" s="62"/>
      <c r="H22" s="62"/>
      <c r="I22" s="63"/>
      <c r="J22" s="1"/>
      <c r="K22" s="1"/>
      <c r="L22" s="1"/>
    </row>
    <row r="23" spans="1:12" ht="32.25" customHeight="1" x14ac:dyDescent="0.35">
      <c r="A23" s="58">
        <v>10</v>
      </c>
      <c r="B23" s="69" t="s">
        <v>5</v>
      </c>
      <c r="C23" s="5" t="s">
        <v>13</v>
      </c>
      <c r="D23" s="30">
        <f>3562.6+142.5+227.2</f>
        <v>3932.2999999999997</v>
      </c>
      <c r="E23" s="46">
        <v>0</v>
      </c>
      <c r="F23" s="46">
        <v>0</v>
      </c>
      <c r="G23" s="46">
        <v>0</v>
      </c>
      <c r="H23" s="30">
        <f t="shared" ref="H23:H29" si="5">D23+E23+F23+G23</f>
        <v>3932.2999999999997</v>
      </c>
      <c r="I23" s="56" t="s">
        <v>17</v>
      </c>
      <c r="J23" s="1"/>
      <c r="K23" s="1"/>
      <c r="L23" s="1"/>
    </row>
    <row r="24" spans="1:12" ht="34" customHeight="1" x14ac:dyDescent="0.35">
      <c r="A24" s="58"/>
      <c r="B24" s="69"/>
      <c r="C24" s="5" t="s">
        <v>7</v>
      </c>
      <c r="D24" s="30">
        <v>357.44400000000002</v>
      </c>
      <c r="E24" s="30">
        <v>300</v>
      </c>
      <c r="F24" s="46">
        <v>0</v>
      </c>
      <c r="G24" s="46">
        <v>0</v>
      </c>
      <c r="H24" s="30">
        <f t="shared" si="5"/>
        <v>657.44399999999996</v>
      </c>
      <c r="I24" s="57"/>
      <c r="J24" s="1"/>
      <c r="K24" s="1"/>
      <c r="L24" s="1"/>
    </row>
    <row r="25" spans="1:12" ht="31" x14ac:dyDescent="0.35">
      <c r="A25" s="70">
        <v>11</v>
      </c>
      <c r="B25" s="56" t="s">
        <v>38</v>
      </c>
      <c r="C25" s="33" t="s">
        <v>7</v>
      </c>
      <c r="D25" s="30">
        <v>14200</v>
      </c>
      <c r="E25" s="46">
        <v>0</v>
      </c>
      <c r="F25" s="46">
        <v>0</v>
      </c>
      <c r="G25" s="46">
        <v>0</v>
      </c>
      <c r="H25" s="30">
        <f t="shared" si="5"/>
        <v>14200</v>
      </c>
      <c r="I25" s="57"/>
      <c r="J25" s="1"/>
      <c r="K25" s="1"/>
      <c r="L25" s="1"/>
    </row>
    <row r="26" spans="1:12" ht="35" customHeight="1" x14ac:dyDescent="0.35">
      <c r="A26" s="71"/>
      <c r="B26" s="80"/>
      <c r="C26" s="5" t="s">
        <v>13</v>
      </c>
      <c r="D26" s="30">
        <v>1705.66</v>
      </c>
      <c r="E26" s="46">
        <v>0</v>
      </c>
      <c r="F26" s="46">
        <v>0</v>
      </c>
      <c r="G26" s="46">
        <v>0</v>
      </c>
      <c r="H26" s="30">
        <f t="shared" si="5"/>
        <v>1705.66</v>
      </c>
      <c r="I26" s="57"/>
      <c r="J26" s="1"/>
      <c r="K26" s="1"/>
      <c r="L26" s="1"/>
    </row>
    <row r="27" spans="1:12" ht="31" x14ac:dyDescent="0.35">
      <c r="A27" s="70">
        <v>12</v>
      </c>
      <c r="B27" s="72" t="s">
        <v>6</v>
      </c>
      <c r="C27" s="32" t="s">
        <v>13</v>
      </c>
      <c r="D27" s="30">
        <v>94.34</v>
      </c>
      <c r="E27" s="46">
        <v>0</v>
      </c>
      <c r="F27" s="46">
        <v>0</v>
      </c>
      <c r="G27" s="46">
        <v>0</v>
      </c>
      <c r="H27" s="30">
        <f t="shared" si="5"/>
        <v>94.34</v>
      </c>
      <c r="I27" s="57"/>
      <c r="J27" s="1"/>
      <c r="K27" s="1"/>
      <c r="L27" s="1"/>
    </row>
    <row r="28" spans="1:12" ht="34.5" customHeight="1" x14ac:dyDescent="0.35">
      <c r="A28" s="71"/>
      <c r="B28" s="73"/>
      <c r="C28" s="14" t="s">
        <v>7</v>
      </c>
      <c r="D28" s="30">
        <v>3246.5549999999998</v>
      </c>
      <c r="E28" s="30">
        <v>150</v>
      </c>
      <c r="F28" s="30">
        <v>100</v>
      </c>
      <c r="G28" s="30">
        <v>100</v>
      </c>
      <c r="H28" s="30">
        <f t="shared" si="5"/>
        <v>3596.5549999999998</v>
      </c>
      <c r="I28" s="57"/>
      <c r="J28" s="1"/>
      <c r="K28" s="1"/>
      <c r="L28" s="1"/>
    </row>
    <row r="29" spans="1:12" ht="15.5" x14ac:dyDescent="0.35">
      <c r="A29" s="3"/>
      <c r="B29" s="23" t="s">
        <v>37</v>
      </c>
      <c r="C29" s="5"/>
      <c r="D29" s="30">
        <f>D26+D24+D23+D28+D27+D25</f>
        <v>23536.298999999999</v>
      </c>
      <c r="E29" s="30">
        <f t="shared" ref="E29:G29" si="6">E26+E24+E23+E28+E27+E25</f>
        <v>450</v>
      </c>
      <c r="F29" s="30">
        <f t="shared" si="6"/>
        <v>100</v>
      </c>
      <c r="G29" s="30">
        <f t="shared" si="6"/>
        <v>100</v>
      </c>
      <c r="H29" s="30">
        <f t="shared" si="5"/>
        <v>24186.298999999999</v>
      </c>
      <c r="I29" s="52"/>
      <c r="J29" s="1"/>
      <c r="K29" s="1"/>
      <c r="L29" s="1"/>
    </row>
    <row r="30" spans="1:12" ht="15.5" x14ac:dyDescent="0.35">
      <c r="A30" s="3"/>
      <c r="B30" s="23" t="s">
        <v>13</v>
      </c>
      <c r="C30" s="23"/>
      <c r="D30" s="30">
        <f>D23+D26+D27</f>
        <v>5732.3</v>
      </c>
      <c r="E30" s="46">
        <f t="shared" ref="E30:G30" si="7">E23+E26+E27</f>
        <v>0</v>
      </c>
      <c r="F30" s="46">
        <f t="shared" si="7"/>
        <v>0</v>
      </c>
      <c r="G30" s="46">
        <f t="shared" si="7"/>
        <v>0</v>
      </c>
      <c r="H30" s="30">
        <f>H23+H26+H27</f>
        <v>5732.3</v>
      </c>
      <c r="I30" s="6"/>
      <c r="J30" s="1"/>
      <c r="K30" s="1"/>
      <c r="L30" s="1"/>
    </row>
    <row r="31" spans="1:12" ht="15.5" x14ac:dyDescent="0.35">
      <c r="A31" s="3"/>
      <c r="B31" s="23" t="s">
        <v>7</v>
      </c>
      <c r="C31" s="23"/>
      <c r="D31" s="30">
        <f>D24+D28+D25</f>
        <v>17803.999</v>
      </c>
      <c r="E31" s="30">
        <f t="shared" ref="E31:G31" si="8">E24+E28+E25</f>
        <v>450</v>
      </c>
      <c r="F31" s="30">
        <f t="shared" si="8"/>
        <v>100</v>
      </c>
      <c r="G31" s="30">
        <f t="shared" si="8"/>
        <v>100</v>
      </c>
      <c r="H31" s="30">
        <f>H24+H28+H25</f>
        <v>18453.999</v>
      </c>
      <c r="I31" s="24"/>
      <c r="J31" s="1"/>
      <c r="K31" s="1"/>
      <c r="L31" s="1"/>
    </row>
    <row r="32" spans="1:12" s="39" customFormat="1" ht="30" customHeight="1" x14ac:dyDescent="0.35">
      <c r="A32" s="66" t="s">
        <v>32</v>
      </c>
      <c r="B32" s="67"/>
      <c r="C32" s="67"/>
      <c r="D32" s="67"/>
      <c r="E32" s="67"/>
      <c r="F32" s="67"/>
      <c r="G32" s="67"/>
      <c r="H32" s="67"/>
      <c r="I32" s="68"/>
      <c r="J32" s="38"/>
      <c r="K32" s="38"/>
      <c r="L32" s="38"/>
    </row>
    <row r="33" spans="1:12" ht="54.5" customHeight="1" x14ac:dyDescent="0.35">
      <c r="A33" s="19">
        <v>13</v>
      </c>
      <c r="B33" s="14" t="s">
        <v>27</v>
      </c>
      <c r="C33" s="16" t="s">
        <v>28</v>
      </c>
      <c r="D33" s="16"/>
      <c r="E33" s="16"/>
      <c r="F33" s="16"/>
      <c r="G33" s="25"/>
      <c r="H33" s="25"/>
      <c r="I33" s="56" t="s">
        <v>31</v>
      </c>
      <c r="J33" s="1"/>
      <c r="K33" s="1"/>
      <c r="L33" s="1"/>
    </row>
    <row r="34" spans="1:12" ht="71" customHeight="1" x14ac:dyDescent="0.35">
      <c r="A34" s="19">
        <v>14</v>
      </c>
      <c r="B34" s="14" t="s">
        <v>29</v>
      </c>
      <c r="C34" s="16" t="s">
        <v>28</v>
      </c>
      <c r="D34" s="16"/>
      <c r="E34" s="16"/>
      <c r="F34" s="16"/>
      <c r="G34" s="25"/>
      <c r="H34" s="25"/>
      <c r="I34" s="57"/>
      <c r="J34" s="1"/>
      <c r="K34" s="1"/>
      <c r="L34" s="1"/>
    </row>
    <row r="35" spans="1:12" ht="54" customHeight="1" x14ac:dyDescent="0.35">
      <c r="A35" s="19">
        <v>15</v>
      </c>
      <c r="B35" s="14" t="s">
        <v>30</v>
      </c>
      <c r="C35" s="16" t="s">
        <v>28</v>
      </c>
      <c r="D35" s="16"/>
      <c r="E35" s="16"/>
      <c r="F35" s="16"/>
      <c r="G35" s="25"/>
      <c r="H35" s="25"/>
      <c r="I35" s="57"/>
      <c r="J35" s="1"/>
      <c r="K35" s="1"/>
      <c r="L35" s="1"/>
    </row>
    <row r="36" spans="1:12" ht="69.5" customHeight="1" x14ac:dyDescent="0.35">
      <c r="A36" s="19">
        <v>16</v>
      </c>
      <c r="B36" s="51" t="s">
        <v>45</v>
      </c>
      <c r="C36" s="16" t="s">
        <v>13</v>
      </c>
      <c r="D36" s="35">
        <v>98.6</v>
      </c>
      <c r="E36" s="26">
        <v>164.9</v>
      </c>
      <c r="F36" s="46">
        <v>0</v>
      </c>
      <c r="G36" s="47">
        <v>0</v>
      </c>
      <c r="H36" s="27">
        <f>D36+E36+F36+G36</f>
        <v>263.5</v>
      </c>
      <c r="I36" s="64" t="s">
        <v>41</v>
      </c>
      <c r="J36" s="1"/>
      <c r="K36" s="1"/>
      <c r="L36" s="1"/>
    </row>
    <row r="37" spans="1:12" ht="134" customHeight="1" x14ac:dyDescent="0.35">
      <c r="A37" s="19">
        <v>17</v>
      </c>
      <c r="B37" s="53" t="s">
        <v>46</v>
      </c>
      <c r="C37" s="16" t="s">
        <v>13</v>
      </c>
      <c r="D37" s="35">
        <v>400</v>
      </c>
      <c r="E37" s="26">
        <v>285.10000000000002</v>
      </c>
      <c r="F37" s="46">
        <v>0</v>
      </c>
      <c r="G37" s="47">
        <v>0</v>
      </c>
      <c r="H37" s="27">
        <f>D37+E37+F37+G37</f>
        <v>685.1</v>
      </c>
      <c r="I37" s="65"/>
      <c r="J37" s="1"/>
      <c r="K37" s="1"/>
      <c r="L37" s="1"/>
    </row>
    <row r="38" spans="1:12" ht="15.5" x14ac:dyDescent="0.35">
      <c r="A38" s="12"/>
      <c r="B38" s="13" t="s">
        <v>33</v>
      </c>
      <c r="C38" s="16"/>
      <c r="D38" s="28">
        <f>SUM(D36:D37)</f>
        <v>498.6</v>
      </c>
      <c r="E38" s="28">
        <f t="shared" ref="E38:G38" si="9">SUM(E36:E37)</f>
        <v>450</v>
      </c>
      <c r="F38" s="46">
        <f t="shared" si="9"/>
        <v>0</v>
      </c>
      <c r="G38" s="46">
        <f t="shared" si="9"/>
        <v>0</v>
      </c>
      <c r="H38" s="29">
        <f>D38+E38+F38+G38</f>
        <v>948.6</v>
      </c>
      <c r="I38" s="10"/>
      <c r="J38" s="1"/>
      <c r="K38" s="1"/>
      <c r="L38" s="1"/>
    </row>
    <row r="39" spans="1:12" ht="15.5" x14ac:dyDescent="0.35">
      <c r="A39" s="7"/>
      <c r="B39" s="81" t="s">
        <v>35</v>
      </c>
      <c r="C39" s="3"/>
      <c r="D39" s="82">
        <f>D7+D13+D17+D21+D29+D38</f>
        <v>79265.979000000007</v>
      </c>
      <c r="E39" s="82">
        <f>E7+E13+E17+E21+E29+E38</f>
        <v>50833.899999999994</v>
      </c>
      <c r="F39" s="82">
        <f>F7+F13+F17+F21+F29+F38</f>
        <v>50383.899999999994</v>
      </c>
      <c r="G39" s="82">
        <f>G7+G13+G17+G21+G29+G38</f>
        <v>50383.899999999994</v>
      </c>
      <c r="H39" s="82">
        <f>H7+H13+H17+H21+H29+H38</f>
        <v>230867.67899999997</v>
      </c>
      <c r="I39" s="9"/>
      <c r="J39" s="1"/>
      <c r="K39" s="1"/>
      <c r="L39" s="1"/>
    </row>
    <row r="40" spans="1:12" ht="30" customHeight="1" x14ac:dyDescent="0.35">
      <c r="A40" s="3"/>
      <c r="B40" s="3"/>
      <c r="C40" s="55" t="s">
        <v>13</v>
      </c>
      <c r="D40" s="30">
        <f>D11+D12+D23+D26+D36+D37+D27</f>
        <v>8530.9</v>
      </c>
      <c r="E40" s="30">
        <f t="shared" ref="E40:H40" si="10">E11+E12+E23+E26+E36+E37+E27</f>
        <v>450</v>
      </c>
      <c r="F40" s="46">
        <f t="shared" si="10"/>
        <v>0</v>
      </c>
      <c r="G40" s="46">
        <f t="shared" si="10"/>
        <v>0</v>
      </c>
      <c r="H40" s="30">
        <f t="shared" si="10"/>
        <v>8980.9</v>
      </c>
      <c r="I40" s="3"/>
      <c r="J40" s="1"/>
      <c r="K40" s="1"/>
      <c r="L40" s="1"/>
    </row>
    <row r="41" spans="1:12" ht="31" x14ac:dyDescent="0.35">
      <c r="A41" s="3"/>
      <c r="B41" s="3"/>
      <c r="C41" s="54" t="s">
        <v>7</v>
      </c>
      <c r="D41" s="30">
        <f>D6+D9+D10+D17+D19+D20+D24+D25+D28</f>
        <v>70735.078999999998</v>
      </c>
      <c r="E41" s="30">
        <f t="shared" ref="E41:F41" si="11">E6+E9+E10+E17+E19+E20+E24+E25+E28</f>
        <v>50383.899999999994</v>
      </c>
      <c r="F41" s="30">
        <f t="shared" si="11"/>
        <v>50383.899999999994</v>
      </c>
      <c r="G41" s="30">
        <f>G6+G9+G10+G17+G19+G20+G24+G25+G28</f>
        <v>50383.899999999994</v>
      </c>
      <c r="H41" s="30">
        <f>H6+H9+H10+H17+H19+H20+H24+H25+H28</f>
        <v>221886.77899999998</v>
      </c>
      <c r="I41" s="3"/>
      <c r="J41" s="1"/>
      <c r="K41" s="1"/>
      <c r="L41" s="1"/>
    </row>
    <row r="42" spans="1:12" ht="15.5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5.5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ht="15.5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ht="15.5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ht="15.5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ht="15.5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ht="15.5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5.5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ht="15.5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ht="15.5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ht="15.5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ht="15.5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ht="15.5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5.5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ht="15.5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ht="15.5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ht="15.5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ht="15.5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ht="15.5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ht="15.5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ht="15.5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ht="15.5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ht="15.5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ht="15.5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ht="15.5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ht="15.5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ht="15.5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ht="15.5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ht="15.5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ht="15.5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ht="15.5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ht="15.5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ht="15.5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ht="15.5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ht="15.5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 ht="15.5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ht="15.5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ht="15.5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ht="15.5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ht="15.5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ht="15.5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ht="15.5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ht="15.5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ht="15.5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ht="15.5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ht="15.5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 ht="15.5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ht="15.5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ht="15.5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5.5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5.5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 ht="15.5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ht="15.5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ht="15.5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ht="15.5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ht="15.5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 ht="15.5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ht="15.5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5.5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15.5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.5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ht="15.5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ht="15.5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 ht="15.5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ht="15.5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 ht="15.5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ht="15.5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ht="15.5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ht="15.5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 ht="15.5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ht="15.5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 ht="15.5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2" ht="15.5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 ht="15.5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1:12" ht="15.5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1:12" ht="15.5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 ht="15.5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ht="15.5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 ht="15.5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 ht="15.5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 ht="15.5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 ht="15.5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1:12" ht="15.5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 ht="15.5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1:12" ht="15.5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 ht="15.5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12" ht="15.5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 ht="15.5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 ht="15.5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 ht="15.5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 ht="15.5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5.5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ht="15.5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ht="15.5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 ht="15.5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1:12" ht="15.5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1:12" ht="15.5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 ht="15.5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 ht="15.5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 ht="15.5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 ht="15.5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 ht="15.5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1:12" ht="15.5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 ht="15.5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1:12" ht="15.5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 ht="15.5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ht="15.5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1:12" ht="15.5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spans="1:12" ht="15.5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spans="1:12" ht="15.5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spans="1:12" ht="15.5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1:12" ht="15.5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  <row r="154" spans="1:12" ht="15.5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</row>
    <row r="155" spans="1:12" ht="15.5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spans="1:12" ht="15.5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spans="1:12" ht="15.5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1:12" ht="15.5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</row>
    <row r="159" spans="1:12" ht="15.5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</row>
    <row r="160" spans="1:12" ht="15.5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</row>
    <row r="161" spans="1:12" ht="15.5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</row>
    <row r="162" spans="1:12" ht="15.5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</row>
    <row r="163" spans="1:12" ht="15.5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</row>
    <row r="164" spans="1:12" ht="15.5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</row>
    <row r="165" spans="1:12" ht="15.5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</row>
    <row r="166" spans="1:12" ht="15.5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</row>
    <row r="167" spans="1:12" ht="15.5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</row>
    <row r="168" spans="1:12" ht="15.5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spans="1:12" ht="15.5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</row>
    <row r="170" spans="1:12" ht="15.5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</row>
    <row r="171" spans="1:12" ht="15.5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</row>
    <row r="172" spans="1:12" ht="15.5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</row>
    <row r="173" spans="1:12" ht="15.5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</row>
    <row r="174" spans="1:12" ht="15.5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5.5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1:12" ht="15.5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</row>
    <row r="177" spans="1:12" ht="15.5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1:12" ht="15.5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1:12" ht="15.5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</row>
    <row r="180" spans="1:12" ht="15.5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</row>
    <row r="181" spans="1:12" ht="15.5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</row>
    <row r="182" spans="1:12" ht="15.5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</row>
    <row r="183" spans="1:12" ht="15.5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</row>
    <row r="184" spans="1:12" ht="15.5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</row>
    <row r="185" spans="1:12" ht="15.5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</row>
    <row r="186" spans="1:12" ht="15.5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</row>
    <row r="187" spans="1:12" ht="15.5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</row>
    <row r="188" spans="1:12" ht="15.5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</row>
    <row r="189" spans="1:12" ht="15.5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</row>
    <row r="190" spans="1:12" ht="15.5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</row>
    <row r="191" spans="1:12" ht="15.5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</row>
    <row r="192" spans="1:12" ht="15.5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</row>
    <row r="193" spans="1:12" ht="15.5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</row>
    <row r="194" spans="1:12" ht="15.5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</row>
    <row r="195" spans="1:12" ht="15.5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</row>
    <row r="196" spans="1:12" ht="15.5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</row>
    <row r="197" spans="1:12" ht="15.5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</row>
    <row r="198" spans="1:12" ht="15.5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</row>
    <row r="199" spans="1:12" ht="15.5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</row>
    <row r="200" spans="1:12" ht="15.5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</row>
    <row r="201" spans="1:12" ht="15.5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</row>
    <row r="202" spans="1:12" ht="15.5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</row>
    <row r="203" spans="1:12" ht="15.5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</row>
    <row r="204" spans="1:12" ht="15.5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</row>
    <row r="205" spans="1:12" ht="15.5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</row>
    <row r="206" spans="1:12" ht="15.5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</row>
    <row r="207" spans="1:12" ht="15.5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</row>
    <row r="208" spans="1:12" ht="15.5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</row>
    <row r="209" spans="1:12" ht="15.5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</row>
    <row r="210" spans="1:12" ht="15.5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</row>
    <row r="211" spans="1:12" ht="15.5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</row>
    <row r="212" spans="1:12" ht="15.5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</row>
    <row r="213" spans="1:12" ht="15.5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</row>
    <row r="214" spans="1:12" ht="15.5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</row>
    <row r="215" spans="1:12" ht="15.5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</row>
    <row r="216" spans="1:12" ht="15.5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ht="15.5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1:12" ht="15.5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</row>
    <row r="219" spans="1:12" ht="15.5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spans="1:12" ht="15.5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</row>
    <row r="221" spans="1:12" ht="15.5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</row>
    <row r="222" spans="1:12" ht="15.5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</row>
    <row r="223" spans="1:12" ht="15.5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</row>
    <row r="224" spans="1:12" ht="15.5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</row>
    <row r="225" spans="1:12" ht="15.5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</row>
    <row r="226" spans="1:12" ht="15.5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</row>
    <row r="227" spans="1:12" ht="15.5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</row>
    <row r="228" spans="1:12" ht="15.5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ht="15.5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1:12" ht="15.5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1:12" ht="15.5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1:12" ht="15.5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</row>
    <row r="233" spans="1:12" ht="15.5" x14ac:dyDescent="0.35">
      <c r="I233" s="1"/>
      <c r="J233" s="1"/>
      <c r="K233" s="1"/>
      <c r="L233" s="1"/>
    </row>
  </sheetData>
  <mergeCells count="21">
    <mergeCell ref="I36:I37"/>
    <mergeCell ref="A32:I32"/>
    <mergeCell ref="A23:A24"/>
    <mergeCell ref="B23:B24"/>
    <mergeCell ref="A27:A28"/>
    <mergeCell ref="B27:B28"/>
    <mergeCell ref="I33:I35"/>
    <mergeCell ref="A25:A26"/>
    <mergeCell ref="B25:B26"/>
    <mergeCell ref="I23:I28"/>
    <mergeCell ref="C3:H3"/>
    <mergeCell ref="B3:B4"/>
    <mergeCell ref="I3:I4"/>
    <mergeCell ref="A5:I5"/>
    <mergeCell ref="A3:A4"/>
    <mergeCell ref="A8:I8"/>
    <mergeCell ref="I9:I12"/>
    <mergeCell ref="A16:I16"/>
    <mergeCell ref="A18:I18"/>
    <mergeCell ref="I19:I20"/>
    <mergeCell ref="A22:I22"/>
  </mergeCells>
  <pageMargins left="0.23622047244094491" right="0.11811023622047245" top="0.53" bottom="0.23622047244094491" header="0.15748031496062992" footer="0.19685039370078741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</vt:lpstr>
      <vt:lpstr>'2014'!Заголовки_для_печати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2015-02-24T04:25:12Z</dcterms:modified>
</cp:coreProperties>
</file>